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FINAL YEAR" sheetId="1" r:id="rId1"/>
    <sheet name="1st Year Fresh" sheetId="6" r:id="rId2"/>
  </sheets>
  <calcPr calcId="124519"/>
</workbook>
</file>

<file path=xl/calcChain.xml><?xml version="1.0" encoding="utf-8"?>
<calcChain xmlns="http://schemas.openxmlformats.org/spreadsheetml/2006/main">
  <c r="H29" i="1"/>
  <c r="H30"/>
  <c r="H31"/>
  <c r="H32"/>
  <c r="H28"/>
  <c r="D25"/>
  <c r="I23"/>
  <c r="H23"/>
  <c r="G23"/>
  <c r="F23"/>
  <c r="E23"/>
  <c r="D23"/>
  <c r="J5"/>
  <c r="J6"/>
  <c r="J7"/>
  <c r="J8"/>
  <c r="J9"/>
  <c r="J10"/>
  <c r="J11"/>
  <c r="J12"/>
  <c r="J13"/>
  <c r="J14"/>
  <c r="J15"/>
  <c r="J16"/>
  <c r="J17"/>
  <c r="J18"/>
  <c r="J19"/>
  <c r="J20"/>
  <c r="J4"/>
  <c r="I29" i="6"/>
  <c r="D29"/>
  <c r="H34"/>
  <c r="H35"/>
  <c r="H36"/>
  <c r="H37"/>
  <c r="H33"/>
  <c r="H29"/>
  <c r="G29"/>
  <c r="F29"/>
  <c r="E29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4"/>
</calcChain>
</file>

<file path=xl/sharedStrings.xml><?xml version="1.0" encoding="utf-8"?>
<sst xmlns="http://schemas.openxmlformats.org/spreadsheetml/2006/main" count="378" uniqueCount="123">
  <si>
    <t>Sri Raghavendra Ayurveda Medical College &amp; Hospital, Malladihalli - 577531</t>
  </si>
  <si>
    <t>Sl No</t>
  </si>
  <si>
    <t>Register No</t>
  </si>
  <si>
    <t xml:space="preserve">Name of the Student </t>
  </si>
  <si>
    <t>PASS</t>
  </si>
  <si>
    <t>FAIL</t>
  </si>
  <si>
    <t>Percentage %</t>
  </si>
  <si>
    <t>15A7436</t>
  </si>
  <si>
    <t>SIKDER PRAKASH PRATUL</t>
  </si>
  <si>
    <t>ADITION BISWAS</t>
  </si>
  <si>
    <t>15A7417</t>
  </si>
  <si>
    <t>HAIDER ALI</t>
  </si>
  <si>
    <t>KC</t>
  </si>
  <si>
    <t>PK</t>
  </si>
  <si>
    <t>ST</t>
  </si>
  <si>
    <t>SLK</t>
  </si>
  <si>
    <t>R &amp; M</t>
  </si>
  <si>
    <t>15A7447</t>
  </si>
  <si>
    <t>Kaya Chikita</t>
  </si>
  <si>
    <t>Panchakarma</t>
  </si>
  <si>
    <t>Shalya Tantra</t>
  </si>
  <si>
    <t>Reaearch &amp; Methodology</t>
  </si>
  <si>
    <t>Name of Subject</t>
  </si>
  <si>
    <t>Subject wise Percentage</t>
  </si>
  <si>
    <t>Shalakya Tantra</t>
  </si>
  <si>
    <t>Total No of Students Exam appeard</t>
  </si>
  <si>
    <t>Remarks</t>
  </si>
  <si>
    <t>Total Marks obtained</t>
  </si>
  <si>
    <t xml:space="preserve">Total No of Students Pass </t>
  </si>
  <si>
    <t xml:space="preserve">Total No of Students Fail </t>
  </si>
  <si>
    <t>17A7406</t>
  </si>
  <si>
    <t>ANAND KUMAR YADAV</t>
  </si>
  <si>
    <t>YUVARAJ REDRESHAPPA SHESHAGIRI</t>
  </si>
  <si>
    <t>15A7404</t>
  </si>
  <si>
    <t>ALEX PAUL THOTTAM</t>
  </si>
  <si>
    <t>18A7418</t>
  </si>
  <si>
    <t>MANISH KUMAR RAY</t>
  </si>
  <si>
    <t>18A7432</t>
  </si>
  <si>
    <t>PAWAN KUMAR</t>
  </si>
  <si>
    <t>16A7442</t>
  </si>
  <si>
    <t>SNEHA JOHNSON</t>
  </si>
  <si>
    <t>21A4581</t>
  </si>
  <si>
    <t>AQSA PARVEEN</t>
  </si>
  <si>
    <t>21A4588</t>
  </si>
  <si>
    <t>CHANDRASHEKHAR SATISH AKKUR</t>
  </si>
  <si>
    <t>21A4589</t>
  </si>
  <si>
    <t>CHETHAN H P</t>
  </si>
  <si>
    <t>21A4590</t>
  </si>
  <si>
    <t>CHETHAN KUMAR G R</t>
  </si>
  <si>
    <t>21A4591</t>
  </si>
  <si>
    <t>H R YOUSUF BEIG</t>
  </si>
  <si>
    <t>21A4592</t>
  </si>
  <si>
    <t>KARTHIK S KAMBALIMATH</t>
  </si>
  <si>
    <t>21A4597</t>
  </si>
  <si>
    <t>LINGARAJU M B</t>
  </si>
  <si>
    <t>21A4601</t>
  </si>
  <si>
    <t>MOHAN A E</t>
  </si>
  <si>
    <t>21A4603</t>
  </si>
  <si>
    <t>MUSKAN ABDULRAZAK RAZAKANAVAR</t>
  </si>
  <si>
    <t>21A4605</t>
  </si>
  <si>
    <t>NIRANJAN SIDDHABEERAPPA KIRAGERI</t>
  </si>
  <si>
    <t>21A4606</t>
  </si>
  <si>
    <t>PAVAN SINGH R</t>
  </si>
  <si>
    <t>21A4607</t>
  </si>
  <si>
    <t>PRATHIBHA G P</t>
  </si>
  <si>
    <t>21A4608</t>
  </si>
  <si>
    <t>PRATHIBHA R</t>
  </si>
  <si>
    <t>21A4609</t>
  </si>
  <si>
    <t>RAHUL KULKARNI</t>
  </si>
  <si>
    <t>21A4610</t>
  </si>
  <si>
    <t>RAKESH A</t>
  </si>
  <si>
    <t>21A4613</t>
  </si>
  <si>
    <t>S C SUCHIT</t>
  </si>
  <si>
    <t>21A4615</t>
  </si>
  <si>
    <t>SANJAY K C</t>
  </si>
  <si>
    <t>21A4620</t>
  </si>
  <si>
    <t>TANZEELA TAMKEEN</t>
  </si>
  <si>
    <t>21A4621</t>
  </si>
  <si>
    <t>TARUNAGOUDA A KUNCHUR</t>
  </si>
  <si>
    <t>21A4627</t>
  </si>
  <si>
    <t>VARSHITHA S</t>
  </si>
  <si>
    <t>21A4628</t>
  </si>
  <si>
    <t>VARUN MOTHKUR S V</t>
  </si>
  <si>
    <t>21A4629</t>
  </si>
  <si>
    <t>VINUTHA M</t>
  </si>
  <si>
    <t>21A5682</t>
  </si>
  <si>
    <t>R SHASHAVALI</t>
  </si>
  <si>
    <t>18A7419</t>
  </si>
  <si>
    <t>MANJUNATH C T</t>
  </si>
  <si>
    <t>18A7437</t>
  </si>
  <si>
    <t>SADDAM HUSSAIN</t>
  </si>
  <si>
    <t>ZENIN ZAMAN</t>
  </si>
  <si>
    <t>17A7450</t>
  </si>
  <si>
    <t>SAMIN</t>
  </si>
  <si>
    <t>17A7434</t>
  </si>
  <si>
    <t>KAPIL KUMAR</t>
  </si>
  <si>
    <t>17A7419</t>
  </si>
  <si>
    <t>HRITWESH KUMAR</t>
  </si>
  <si>
    <t>15A7418</t>
  </si>
  <si>
    <t>HARSHA.B</t>
  </si>
  <si>
    <t>14A7417</t>
  </si>
  <si>
    <t xml:space="preserve">Shareera Kriya </t>
  </si>
  <si>
    <t>14A7402</t>
  </si>
  <si>
    <t>NA</t>
  </si>
  <si>
    <t>College Percentage</t>
  </si>
  <si>
    <t xml:space="preserve"> SANKSRIT AND AYURVED ITIHAS</t>
  </si>
  <si>
    <t>PADARTHA VIJNANAM</t>
  </si>
  <si>
    <t>RACHANA SHARIR</t>
  </si>
  <si>
    <t>SAMHITA ADHYAYAN 1</t>
  </si>
  <si>
    <t>Percentage</t>
  </si>
  <si>
    <t>Total Marks obtained (1700)</t>
  </si>
  <si>
    <t>SAMHITA ADHYAYAN</t>
  </si>
  <si>
    <t>College Percentage %</t>
  </si>
  <si>
    <t>Subject wise Percentage %</t>
  </si>
  <si>
    <t>Total No Of Students Pass- 16</t>
  </si>
  <si>
    <t>Total No Of Students  Fail- 07</t>
  </si>
  <si>
    <t>First Year BAMS Exam Repeaters Result in the Month of December-2023/January-2024 (Batch 2021-22)</t>
  </si>
  <si>
    <t>Final Year BAMS Exam Repeaters Result in the Month of December-2023/January-2024</t>
  </si>
  <si>
    <t>15A7428</t>
  </si>
  <si>
    <t>MOHD MANSUB</t>
  </si>
  <si>
    <t>Percentage 1275</t>
  </si>
  <si>
    <t>Total No Of Students Pass- 12</t>
  </si>
  <si>
    <t>Total No Of Students  Fail- 05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</si>
</sst>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Book Antiqua"/>
      <family val="1"/>
    </font>
    <font>
      <b/>
      <sz val="12"/>
      <color theme="1"/>
      <name val="Book Antiqua"/>
      <family val="1"/>
    </font>
    <font>
      <sz val="12"/>
      <color rgb="FF000000"/>
      <name val="Book Antiqua"/>
      <family val="1"/>
    </font>
    <font>
      <sz val="12"/>
      <color theme="1"/>
      <name val="Book Antiqua"/>
      <family val="1"/>
    </font>
    <font>
      <b/>
      <sz val="12"/>
      <color rgb="FF00B050"/>
      <name val="Book Antiqua"/>
      <family val="1"/>
    </font>
    <font>
      <b/>
      <sz val="12"/>
      <color rgb="FFFF0000"/>
      <name val="Book Antiqua"/>
      <family val="1"/>
    </font>
    <font>
      <b/>
      <sz val="12"/>
      <color theme="0"/>
      <name val="Book Antiqua"/>
      <family val="1"/>
    </font>
    <font>
      <b/>
      <sz val="12"/>
      <color theme="3" tint="-0.249977111117893"/>
      <name val="Book Antiqua"/>
      <family val="1"/>
    </font>
    <font>
      <b/>
      <sz val="14"/>
      <color theme="0"/>
      <name val="Book Antiqua"/>
      <family val="1"/>
    </font>
    <font>
      <sz val="11"/>
      <color theme="1"/>
      <name val="Garamond"/>
      <family val="1"/>
    </font>
    <font>
      <b/>
      <sz val="16"/>
      <color rgb="FF002060"/>
      <name val="Book Antiqua"/>
      <family val="1"/>
    </font>
    <font>
      <b/>
      <sz val="12"/>
      <color theme="1"/>
      <name val="Garamond"/>
      <family val="1"/>
    </font>
    <font>
      <b/>
      <sz val="9"/>
      <color theme="1"/>
      <name val="Book Antiqua"/>
      <family val="1"/>
    </font>
    <font>
      <b/>
      <sz val="9"/>
      <color theme="0"/>
      <name val="Garamond"/>
      <family val="1"/>
    </font>
    <font>
      <b/>
      <sz val="9"/>
      <color theme="0"/>
      <name val="Book Antiqua"/>
      <family val="1"/>
    </font>
    <font>
      <b/>
      <sz val="8"/>
      <color theme="1"/>
      <name val="Book Antiqua"/>
      <family val="1"/>
    </font>
    <font>
      <sz val="12"/>
      <color rgb="FF003366"/>
      <name val="Garamond"/>
      <family val="1"/>
    </font>
    <font>
      <sz val="12"/>
      <color theme="3" tint="-0.499984740745262"/>
      <name val="Garamond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1" tint="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6">
    <xf numFmtId="0" fontId="0" fillId="0" borderId="0" xfId="0"/>
    <xf numFmtId="0" fontId="5" fillId="0" borderId="0" xfId="0" applyFont="1" applyBorder="1"/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0" fontId="3" fillId="0" borderId="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0" fontId="5" fillId="0" borderId="0" xfId="1" applyNumberFormat="1" applyFont="1" applyBorder="1"/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/>
    </xf>
    <xf numFmtId="10" fontId="6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6" fillId="4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0" fontId="12" fillId="0" borderId="5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0" fontId="3" fillId="0" borderId="2" xfId="0" applyNumberFormat="1" applyFont="1" applyBorder="1" applyAlignment="1">
      <alignment horizontal="center" vertical="center"/>
    </xf>
    <xf numFmtId="10" fontId="3" fillId="0" borderId="4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7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top" wrapText="1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0" fontId="3" fillId="0" borderId="3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0" fontId="6" fillId="0" borderId="8" xfId="0" applyNumberFormat="1" applyFont="1" applyBorder="1" applyAlignment="1">
      <alignment horizontal="right" vertical="center" wrapText="1"/>
    </xf>
    <xf numFmtId="0" fontId="4" fillId="0" borderId="9" xfId="0" applyNumberFormat="1" applyFont="1" applyBorder="1" applyAlignment="1">
      <alignment horizontal="right" vertical="center" wrapText="1"/>
    </xf>
    <xf numFmtId="0" fontId="4" fillId="0" borderId="10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 wrapText="1"/>
    </xf>
    <xf numFmtId="10" fontId="3" fillId="0" borderId="2" xfId="1" applyNumberFormat="1" applyFont="1" applyBorder="1" applyAlignment="1">
      <alignment horizontal="center" vertical="center"/>
    </xf>
    <xf numFmtId="10" fontId="3" fillId="0" borderId="3" xfId="1" applyNumberFormat="1" applyFont="1" applyBorder="1" applyAlignment="1">
      <alignment horizontal="center" vertical="center"/>
    </xf>
    <xf numFmtId="10" fontId="3" fillId="0" borderId="4" xfId="1" applyNumberFormat="1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view="pageLayout" topLeftCell="A27" workbookViewId="0">
      <selection activeCell="F36" sqref="F36"/>
    </sheetView>
  </sheetViews>
  <sheetFormatPr defaultRowHeight="15.75"/>
  <cols>
    <col min="1" max="1" width="7.85546875" style="1" customWidth="1"/>
    <col min="2" max="2" width="16.5703125" style="1" customWidth="1"/>
    <col min="3" max="3" width="29.7109375" style="1" customWidth="1"/>
    <col min="4" max="8" width="9.140625" style="1"/>
    <col min="9" max="9" width="11.5703125" style="1" customWidth="1"/>
    <col min="10" max="10" width="13.28515625" style="1" customWidth="1"/>
    <col min="11" max="11" width="11.5703125" style="1" customWidth="1"/>
    <col min="12" max="16384" width="9.140625" style="1"/>
  </cols>
  <sheetData>
    <row r="1" spans="1:13" ht="35.2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3" ht="38.25" customHeight="1">
      <c r="A2" s="38" t="s">
        <v>117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3" ht="49.5">
      <c r="A3" s="62" t="s">
        <v>1</v>
      </c>
      <c r="B3" s="62" t="s">
        <v>2</v>
      </c>
      <c r="C3" s="63" t="s">
        <v>3</v>
      </c>
      <c r="D3" s="62" t="s">
        <v>12</v>
      </c>
      <c r="E3" s="63" t="s">
        <v>13</v>
      </c>
      <c r="F3" s="62" t="s">
        <v>14</v>
      </c>
      <c r="G3" s="62" t="s">
        <v>15</v>
      </c>
      <c r="H3" s="62" t="s">
        <v>16</v>
      </c>
      <c r="I3" s="62" t="s">
        <v>27</v>
      </c>
      <c r="J3" s="62" t="s">
        <v>120</v>
      </c>
      <c r="K3" s="62" t="s">
        <v>26</v>
      </c>
    </row>
    <row r="4" spans="1:13" ht="35.1" customHeight="1">
      <c r="A4" s="4">
        <v>1</v>
      </c>
      <c r="B4" s="72" t="s">
        <v>35</v>
      </c>
      <c r="C4" s="70" t="s">
        <v>36</v>
      </c>
      <c r="D4" s="3" t="s">
        <v>4</v>
      </c>
      <c r="E4" s="3" t="s">
        <v>103</v>
      </c>
      <c r="F4" s="3" t="s">
        <v>103</v>
      </c>
      <c r="G4" s="3" t="s">
        <v>4</v>
      </c>
      <c r="H4" s="3" t="s">
        <v>103</v>
      </c>
      <c r="I4" s="24">
        <v>954</v>
      </c>
      <c r="J4" s="21">
        <f>SUM(I4/1275)</f>
        <v>0.74823529411764711</v>
      </c>
      <c r="K4" s="24" t="s">
        <v>4</v>
      </c>
      <c r="M4" s="14"/>
    </row>
    <row r="5" spans="1:13" ht="35.1" customHeight="1">
      <c r="A5" s="4">
        <v>2</v>
      </c>
      <c r="B5" s="72" t="s">
        <v>87</v>
      </c>
      <c r="C5" s="70" t="s">
        <v>88</v>
      </c>
      <c r="D5" s="3" t="s">
        <v>103</v>
      </c>
      <c r="E5" s="3" t="s">
        <v>103</v>
      </c>
      <c r="F5" s="3" t="s">
        <v>4</v>
      </c>
      <c r="G5" s="3" t="s">
        <v>103</v>
      </c>
      <c r="H5" s="3" t="s">
        <v>103</v>
      </c>
      <c r="I5" s="24">
        <v>788</v>
      </c>
      <c r="J5" s="21">
        <f t="shared" ref="J5:J20" si="0">SUM(I5/1275)</f>
        <v>0.61803921568627451</v>
      </c>
      <c r="K5" s="24" t="s">
        <v>4</v>
      </c>
    </row>
    <row r="6" spans="1:13" ht="35.1" customHeight="1">
      <c r="A6" s="4">
        <v>3</v>
      </c>
      <c r="B6" s="72" t="s">
        <v>37</v>
      </c>
      <c r="C6" s="70" t="s">
        <v>38</v>
      </c>
      <c r="D6" s="3" t="s">
        <v>4</v>
      </c>
      <c r="E6" s="3" t="s">
        <v>103</v>
      </c>
      <c r="F6" s="3" t="s">
        <v>103</v>
      </c>
      <c r="G6" s="3" t="s">
        <v>103</v>
      </c>
      <c r="H6" s="3" t="s">
        <v>103</v>
      </c>
      <c r="I6" s="24">
        <v>839</v>
      </c>
      <c r="J6" s="21">
        <f t="shared" si="0"/>
        <v>0.65803921568627455</v>
      </c>
      <c r="K6" s="24" t="s">
        <v>4</v>
      </c>
    </row>
    <row r="7" spans="1:13" ht="35.1" customHeight="1">
      <c r="A7" s="4">
        <v>4</v>
      </c>
      <c r="B7" s="72" t="s">
        <v>89</v>
      </c>
      <c r="C7" s="70" t="s">
        <v>90</v>
      </c>
      <c r="D7" s="3" t="s">
        <v>4</v>
      </c>
      <c r="E7" s="3" t="s">
        <v>4</v>
      </c>
      <c r="F7" s="3" t="s">
        <v>4</v>
      </c>
      <c r="G7" s="3" t="s">
        <v>4</v>
      </c>
      <c r="H7" s="3" t="s">
        <v>4</v>
      </c>
      <c r="I7" s="24">
        <v>790</v>
      </c>
      <c r="J7" s="21">
        <f t="shared" si="0"/>
        <v>0.61960784313725492</v>
      </c>
      <c r="K7" s="24" t="s">
        <v>4</v>
      </c>
    </row>
    <row r="8" spans="1:13" ht="35.1" customHeight="1">
      <c r="A8" s="4">
        <v>5</v>
      </c>
      <c r="B8" s="72" t="s">
        <v>30</v>
      </c>
      <c r="C8" s="70" t="s">
        <v>31</v>
      </c>
      <c r="D8" s="3" t="s">
        <v>4</v>
      </c>
      <c r="E8" s="3" t="s">
        <v>103</v>
      </c>
      <c r="F8" s="3" t="s">
        <v>103</v>
      </c>
      <c r="G8" s="3" t="s">
        <v>103</v>
      </c>
      <c r="H8" s="3" t="s">
        <v>103</v>
      </c>
      <c r="I8" s="24">
        <v>833</v>
      </c>
      <c r="J8" s="21">
        <f t="shared" si="0"/>
        <v>0.65333333333333332</v>
      </c>
      <c r="K8" s="24" t="s">
        <v>4</v>
      </c>
    </row>
    <row r="9" spans="1:13" ht="35.1" customHeight="1">
      <c r="A9" s="4">
        <v>6</v>
      </c>
      <c r="B9" s="72" t="s">
        <v>96</v>
      </c>
      <c r="C9" s="70" t="s">
        <v>95</v>
      </c>
      <c r="D9" s="3" t="s">
        <v>4</v>
      </c>
      <c r="E9" s="3" t="s">
        <v>4</v>
      </c>
      <c r="F9" s="3" t="s">
        <v>4</v>
      </c>
      <c r="G9" s="3" t="s">
        <v>4</v>
      </c>
      <c r="H9" s="3" t="s">
        <v>5</v>
      </c>
      <c r="I9" s="25">
        <v>759</v>
      </c>
      <c r="J9" s="20">
        <f t="shared" si="0"/>
        <v>0.59529411764705886</v>
      </c>
      <c r="K9" s="25" t="s">
        <v>5</v>
      </c>
    </row>
    <row r="10" spans="1:13" ht="35.1" customHeight="1">
      <c r="A10" s="4">
        <v>7</v>
      </c>
      <c r="B10" s="72" t="s">
        <v>94</v>
      </c>
      <c r="C10" s="70" t="s">
        <v>93</v>
      </c>
      <c r="D10" s="3" t="s">
        <v>4</v>
      </c>
      <c r="E10" s="3" t="s">
        <v>5</v>
      </c>
      <c r="F10" s="3" t="s">
        <v>5</v>
      </c>
      <c r="G10" s="3" t="s">
        <v>5</v>
      </c>
      <c r="H10" s="3" t="s">
        <v>4</v>
      </c>
      <c r="I10" s="25">
        <v>714</v>
      </c>
      <c r="J10" s="20">
        <f t="shared" si="0"/>
        <v>0.56000000000000005</v>
      </c>
      <c r="K10" s="25" t="s">
        <v>5</v>
      </c>
    </row>
    <row r="11" spans="1:13" ht="35.1" customHeight="1">
      <c r="A11" s="4">
        <v>8</v>
      </c>
      <c r="B11" s="72" t="s">
        <v>92</v>
      </c>
      <c r="C11" s="70" t="s">
        <v>91</v>
      </c>
      <c r="D11" s="3" t="s">
        <v>4</v>
      </c>
      <c r="E11" s="3" t="s">
        <v>4</v>
      </c>
      <c r="F11" s="3" t="s">
        <v>4</v>
      </c>
      <c r="G11" s="3" t="s">
        <v>4</v>
      </c>
      <c r="H11" s="3" t="s">
        <v>103</v>
      </c>
      <c r="I11" s="24">
        <v>811</v>
      </c>
      <c r="J11" s="21">
        <f t="shared" si="0"/>
        <v>0.63607843137254905</v>
      </c>
      <c r="K11" s="24" t="s">
        <v>4</v>
      </c>
    </row>
    <row r="12" spans="1:13" ht="35.1" customHeight="1">
      <c r="A12" s="4">
        <v>9</v>
      </c>
      <c r="B12" s="72" t="s">
        <v>39</v>
      </c>
      <c r="C12" s="70" t="s">
        <v>40</v>
      </c>
      <c r="D12" s="3" t="s">
        <v>5</v>
      </c>
      <c r="E12" s="3" t="s">
        <v>5</v>
      </c>
      <c r="F12" s="3" t="s">
        <v>5</v>
      </c>
      <c r="G12" s="3" t="s">
        <v>5</v>
      </c>
      <c r="H12" s="3" t="s">
        <v>4</v>
      </c>
      <c r="I12" s="25">
        <v>692</v>
      </c>
      <c r="J12" s="20">
        <f t="shared" si="0"/>
        <v>0.54274509803921567</v>
      </c>
      <c r="K12" s="25" t="s">
        <v>5</v>
      </c>
    </row>
    <row r="13" spans="1:13" ht="35.1" customHeight="1">
      <c r="A13" s="4">
        <v>10</v>
      </c>
      <c r="B13" s="72" t="s">
        <v>33</v>
      </c>
      <c r="C13" s="70" t="s">
        <v>34</v>
      </c>
      <c r="D13" s="3" t="s">
        <v>4</v>
      </c>
      <c r="E13" s="3" t="s">
        <v>4</v>
      </c>
      <c r="F13" s="3" t="s">
        <v>4</v>
      </c>
      <c r="G13" s="3" t="s">
        <v>4</v>
      </c>
      <c r="H13" s="3" t="s">
        <v>4</v>
      </c>
      <c r="I13" s="24">
        <v>833</v>
      </c>
      <c r="J13" s="21">
        <f t="shared" si="0"/>
        <v>0.65333333333333332</v>
      </c>
      <c r="K13" s="24" t="s">
        <v>4</v>
      </c>
    </row>
    <row r="14" spans="1:13" ht="35.1" customHeight="1">
      <c r="A14" s="4">
        <v>11</v>
      </c>
      <c r="B14" s="72" t="s">
        <v>10</v>
      </c>
      <c r="C14" s="70" t="s">
        <v>11</v>
      </c>
      <c r="D14" s="3" t="s">
        <v>4</v>
      </c>
      <c r="E14" s="3" t="s">
        <v>4</v>
      </c>
      <c r="F14" s="3" t="s">
        <v>103</v>
      </c>
      <c r="G14" s="3" t="s">
        <v>103</v>
      </c>
      <c r="H14" s="3" t="s">
        <v>103</v>
      </c>
      <c r="I14" s="24">
        <v>812</v>
      </c>
      <c r="J14" s="21">
        <f t="shared" si="0"/>
        <v>0.6368627450980392</v>
      </c>
      <c r="K14" s="24" t="s">
        <v>4</v>
      </c>
    </row>
    <row r="15" spans="1:13" ht="35.1" customHeight="1">
      <c r="A15" s="4">
        <v>12</v>
      </c>
      <c r="B15" s="72" t="s">
        <v>98</v>
      </c>
      <c r="C15" s="70" t="s">
        <v>97</v>
      </c>
      <c r="D15" s="3" t="s">
        <v>103</v>
      </c>
      <c r="E15" s="3" t="s">
        <v>4</v>
      </c>
      <c r="F15" s="3" t="s">
        <v>103</v>
      </c>
      <c r="G15" s="3" t="s">
        <v>103</v>
      </c>
      <c r="H15" s="3" t="s">
        <v>103</v>
      </c>
      <c r="I15" s="24">
        <v>757</v>
      </c>
      <c r="J15" s="21">
        <f t="shared" si="0"/>
        <v>0.59372549019607845</v>
      </c>
      <c r="K15" s="24" t="s">
        <v>4</v>
      </c>
    </row>
    <row r="16" spans="1:13" ht="35.1" customHeight="1">
      <c r="A16" s="4">
        <v>13</v>
      </c>
      <c r="B16" s="72" t="s">
        <v>118</v>
      </c>
      <c r="C16" s="70" t="s">
        <v>119</v>
      </c>
      <c r="D16" s="3" t="s">
        <v>4</v>
      </c>
      <c r="E16" s="3" t="s">
        <v>4</v>
      </c>
      <c r="F16" s="3" t="s">
        <v>4</v>
      </c>
      <c r="G16" s="3" t="s">
        <v>103</v>
      </c>
      <c r="H16" s="3" t="s">
        <v>103</v>
      </c>
      <c r="I16" s="24">
        <v>772</v>
      </c>
      <c r="J16" s="21">
        <f t="shared" si="0"/>
        <v>0.60549019607843135</v>
      </c>
      <c r="K16" s="24" t="s">
        <v>4</v>
      </c>
    </row>
    <row r="17" spans="1:11" ht="35.1" customHeight="1">
      <c r="A17" s="4">
        <v>14</v>
      </c>
      <c r="B17" s="72" t="s">
        <v>7</v>
      </c>
      <c r="C17" s="70" t="s">
        <v>8</v>
      </c>
      <c r="D17" s="3" t="s">
        <v>5</v>
      </c>
      <c r="E17" s="3" t="s">
        <v>5</v>
      </c>
      <c r="F17" s="3" t="s">
        <v>103</v>
      </c>
      <c r="G17" s="3" t="s">
        <v>4</v>
      </c>
      <c r="H17" s="3" t="s">
        <v>103</v>
      </c>
      <c r="I17" s="25">
        <v>560</v>
      </c>
      <c r="J17" s="20">
        <f t="shared" si="0"/>
        <v>0.4392156862745098</v>
      </c>
      <c r="K17" s="25" t="s">
        <v>5</v>
      </c>
    </row>
    <row r="18" spans="1:11" ht="35.1" customHeight="1">
      <c r="A18" s="4">
        <v>15</v>
      </c>
      <c r="B18" s="72" t="s">
        <v>17</v>
      </c>
      <c r="C18" s="70" t="s">
        <v>32</v>
      </c>
      <c r="D18" s="3" t="s">
        <v>5</v>
      </c>
      <c r="E18" s="3" t="s">
        <v>103</v>
      </c>
      <c r="F18" s="3" t="s">
        <v>5</v>
      </c>
      <c r="G18" s="3" t="s">
        <v>5</v>
      </c>
      <c r="H18" s="3" t="s">
        <v>103</v>
      </c>
      <c r="I18" s="25">
        <v>136</v>
      </c>
      <c r="J18" s="20">
        <f t="shared" si="0"/>
        <v>0.10666666666666667</v>
      </c>
      <c r="K18" s="25" t="s">
        <v>5</v>
      </c>
    </row>
    <row r="19" spans="1:11" ht="35.1" customHeight="1">
      <c r="A19" s="4">
        <v>16</v>
      </c>
      <c r="B19" s="72" t="s">
        <v>102</v>
      </c>
      <c r="C19" s="70" t="s">
        <v>9</v>
      </c>
      <c r="D19" s="3" t="s">
        <v>103</v>
      </c>
      <c r="E19" s="3" t="s">
        <v>4</v>
      </c>
      <c r="F19" s="3" t="s">
        <v>103</v>
      </c>
      <c r="G19" s="3" t="s">
        <v>103</v>
      </c>
      <c r="H19" s="3" t="s">
        <v>103</v>
      </c>
      <c r="I19" s="24">
        <v>752</v>
      </c>
      <c r="J19" s="21">
        <f t="shared" si="0"/>
        <v>0.58980392156862749</v>
      </c>
      <c r="K19" s="24" t="s">
        <v>4</v>
      </c>
    </row>
    <row r="20" spans="1:11" ht="35.1" customHeight="1">
      <c r="A20" s="4">
        <v>17</v>
      </c>
      <c r="B20" s="70" t="s">
        <v>100</v>
      </c>
      <c r="C20" s="70" t="s">
        <v>99</v>
      </c>
      <c r="D20" s="3" t="s">
        <v>103</v>
      </c>
      <c r="E20" s="3" t="s">
        <v>4</v>
      </c>
      <c r="F20" s="3" t="s">
        <v>103</v>
      </c>
      <c r="G20" s="3" t="s">
        <v>103</v>
      </c>
      <c r="H20" s="3" t="s">
        <v>103</v>
      </c>
      <c r="I20" s="24">
        <v>728</v>
      </c>
      <c r="J20" s="21">
        <f t="shared" si="0"/>
        <v>0.57098039215686269</v>
      </c>
      <c r="K20" s="24" t="s">
        <v>4</v>
      </c>
    </row>
    <row r="21" spans="1:11" ht="24.95" customHeight="1">
      <c r="A21" s="64" t="s">
        <v>4</v>
      </c>
      <c r="B21" s="65"/>
      <c r="C21" s="66"/>
      <c r="D21" s="67">
        <v>10</v>
      </c>
      <c r="E21" s="67">
        <v>9</v>
      </c>
      <c r="F21" s="67">
        <v>6</v>
      </c>
      <c r="G21" s="67">
        <v>6</v>
      </c>
      <c r="H21" s="67">
        <v>4</v>
      </c>
      <c r="I21" s="68">
        <v>12</v>
      </c>
      <c r="J21" s="71"/>
      <c r="K21" s="69"/>
    </row>
    <row r="22" spans="1:11" ht="24.95" customHeight="1">
      <c r="A22" s="40" t="s">
        <v>5</v>
      </c>
      <c r="B22" s="40"/>
      <c r="C22" s="40"/>
      <c r="D22" s="2">
        <v>3</v>
      </c>
      <c r="E22" s="2">
        <v>3</v>
      </c>
      <c r="F22" s="2">
        <v>3</v>
      </c>
      <c r="G22" s="2">
        <v>3</v>
      </c>
      <c r="H22" s="2">
        <v>1</v>
      </c>
      <c r="I22" s="33">
        <v>5</v>
      </c>
      <c r="J22" s="41"/>
      <c r="K22" s="34"/>
    </row>
    <row r="23" spans="1:11" ht="24.95" customHeight="1">
      <c r="A23" s="39" t="s">
        <v>6</v>
      </c>
      <c r="B23" s="39"/>
      <c r="C23" s="39"/>
      <c r="D23" s="26">
        <f>SUM(D21/13)</f>
        <v>0.76923076923076927</v>
      </c>
      <c r="E23" s="26">
        <f>SUM(E21/12)</f>
        <v>0.75</v>
      </c>
      <c r="F23" s="26">
        <f>SUM(F21/9)</f>
        <v>0.66666666666666663</v>
      </c>
      <c r="G23" s="26">
        <f>SUM(G21/9)</f>
        <v>0.66666666666666663</v>
      </c>
      <c r="H23" s="26">
        <f>SUM(H21/5)</f>
        <v>0.8</v>
      </c>
      <c r="I23" s="35">
        <f>SUM(I21/17)</f>
        <v>0.70588235294117652</v>
      </c>
      <c r="J23" s="51"/>
      <c r="K23" s="36"/>
    </row>
    <row r="24" spans="1:11" ht="24.95" customHeight="1">
      <c r="A24" s="44" t="s">
        <v>121</v>
      </c>
      <c r="B24" s="44"/>
      <c r="C24" s="44"/>
      <c r="D24" s="43" t="s">
        <v>122</v>
      </c>
      <c r="E24" s="43"/>
      <c r="F24" s="43"/>
      <c r="G24" s="43"/>
      <c r="H24" s="43"/>
      <c r="I24" s="43"/>
      <c r="J24" s="43"/>
      <c r="K24" s="43"/>
    </row>
    <row r="25" spans="1:11" ht="24.95" customHeight="1">
      <c r="A25" s="30" t="s">
        <v>104</v>
      </c>
      <c r="B25" s="30"/>
      <c r="C25" s="30"/>
      <c r="D25" s="29">
        <f>SUM(I21/17)</f>
        <v>0.70588235294117652</v>
      </c>
      <c r="E25" s="29"/>
      <c r="F25" s="29"/>
      <c r="G25" s="29"/>
      <c r="H25" s="29"/>
      <c r="I25" s="29"/>
      <c r="J25" s="29"/>
      <c r="K25" s="29"/>
    </row>
    <row r="26" spans="1:11" ht="24.95" customHeight="1">
      <c r="A26" s="10"/>
      <c r="B26" s="10"/>
      <c r="C26" s="10"/>
      <c r="D26" s="11"/>
      <c r="E26" s="11"/>
      <c r="F26" s="11"/>
      <c r="G26" s="11"/>
      <c r="H26" s="11"/>
      <c r="I26" s="11"/>
      <c r="J26" s="11"/>
      <c r="K26" s="11"/>
    </row>
    <row r="27" spans="1:11" ht="35.25" customHeight="1">
      <c r="A27" s="31" t="s">
        <v>22</v>
      </c>
      <c r="B27" s="31"/>
      <c r="C27" s="9" t="s">
        <v>25</v>
      </c>
      <c r="D27" s="32" t="s">
        <v>28</v>
      </c>
      <c r="E27" s="32"/>
      <c r="F27" s="32" t="s">
        <v>29</v>
      </c>
      <c r="G27" s="32"/>
      <c r="H27" s="32" t="s">
        <v>23</v>
      </c>
      <c r="I27" s="32"/>
      <c r="J27" s="32"/>
      <c r="K27" s="32"/>
    </row>
    <row r="28" spans="1:11" ht="24.95" customHeight="1">
      <c r="A28" s="28" t="s">
        <v>18</v>
      </c>
      <c r="B28" s="28"/>
      <c r="C28" s="8">
        <v>13</v>
      </c>
      <c r="D28" s="28">
        <v>10</v>
      </c>
      <c r="E28" s="28"/>
      <c r="F28" s="28">
        <v>3</v>
      </c>
      <c r="G28" s="28"/>
      <c r="H28" s="73">
        <f>SUM(D28/C28)</f>
        <v>0.76923076923076927</v>
      </c>
      <c r="I28" s="74"/>
      <c r="J28" s="74"/>
      <c r="K28" s="75"/>
    </row>
    <row r="29" spans="1:11" ht="24.95" customHeight="1">
      <c r="A29" s="28" t="s">
        <v>19</v>
      </c>
      <c r="B29" s="28"/>
      <c r="C29" s="8">
        <v>12</v>
      </c>
      <c r="D29" s="28">
        <v>9</v>
      </c>
      <c r="E29" s="28"/>
      <c r="F29" s="28">
        <v>3</v>
      </c>
      <c r="G29" s="28"/>
      <c r="H29" s="73">
        <f t="shared" ref="H29:H32" si="1">SUM(D29/C29)</f>
        <v>0.75</v>
      </c>
      <c r="I29" s="74"/>
      <c r="J29" s="74"/>
      <c r="K29" s="75"/>
    </row>
    <row r="30" spans="1:11" ht="24.95" customHeight="1">
      <c r="A30" s="28" t="s">
        <v>20</v>
      </c>
      <c r="B30" s="28"/>
      <c r="C30" s="8">
        <v>9</v>
      </c>
      <c r="D30" s="28">
        <v>6</v>
      </c>
      <c r="E30" s="28"/>
      <c r="F30" s="28">
        <v>3</v>
      </c>
      <c r="G30" s="28"/>
      <c r="H30" s="73">
        <f t="shared" si="1"/>
        <v>0.66666666666666663</v>
      </c>
      <c r="I30" s="74"/>
      <c r="J30" s="74"/>
      <c r="K30" s="75"/>
    </row>
    <row r="31" spans="1:11" ht="24.95" customHeight="1">
      <c r="A31" s="28" t="s">
        <v>24</v>
      </c>
      <c r="B31" s="28"/>
      <c r="C31" s="8">
        <v>9</v>
      </c>
      <c r="D31" s="28">
        <v>6</v>
      </c>
      <c r="E31" s="28"/>
      <c r="F31" s="28">
        <v>3</v>
      </c>
      <c r="G31" s="28"/>
      <c r="H31" s="73">
        <f t="shared" si="1"/>
        <v>0.66666666666666663</v>
      </c>
      <c r="I31" s="74"/>
      <c r="J31" s="74"/>
      <c r="K31" s="75"/>
    </row>
    <row r="32" spans="1:11" ht="33" customHeight="1">
      <c r="A32" s="27" t="s">
        <v>21</v>
      </c>
      <c r="B32" s="27"/>
      <c r="C32" s="8">
        <v>5</v>
      </c>
      <c r="D32" s="28">
        <v>4</v>
      </c>
      <c r="E32" s="28"/>
      <c r="F32" s="28">
        <v>1</v>
      </c>
      <c r="G32" s="28"/>
      <c r="H32" s="73">
        <f t="shared" si="1"/>
        <v>0.8</v>
      </c>
      <c r="I32" s="74"/>
      <c r="J32" s="74"/>
      <c r="K32" s="75"/>
    </row>
  </sheetData>
  <mergeCells count="36">
    <mergeCell ref="A1:K1"/>
    <mergeCell ref="A2:K2"/>
    <mergeCell ref="A23:C23"/>
    <mergeCell ref="A22:C22"/>
    <mergeCell ref="D24:K24"/>
    <mergeCell ref="A24:C24"/>
    <mergeCell ref="I21:K21"/>
    <mergeCell ref="I22:K22"/>
    <mergeCell ref="I23:K23"/>
    <mergeCell ref="A21:C21"/>
    <mergeCell ref="A27:B27"/>
    <mergeCell ref="D27:E27"/>
    <mergeCell ref="F27:G27"/>
    <mergeCell ref="H27:K27"/>
    <mergeCell ref="F28:G28"/>
    <mergeCell ref="H28:K28"/>
    <mergeCell ref="A29:B29"/>
    <mergeCell ref="D29:E29"/>
    <mergeCell ref="F29:G29"/>
    <mergeCell ref="H29:K29"/>
    <mergeCell ref="A32:B32"/>
    <mergeCell ref="D32:E32"/>
    <mergeCell ref="F32:G32"/>
    <mergeCell ref="H32:K32"/>
    <mergeCell ref="D25:K25"/>
    <mergeCell ref="A25:C25"/>
    <mergeCell ref="A30:B30"/>
    <mergeCell ref="D30:E30"/>
    <mergeCell ref="F30:G30"/>
    <mergeCell ref="H30:K30"/>
    <mergeCell ref="A31:B31"/>
    <mergeCell ref="D31:E31"/>
    <mergeCell ref="F31:G31"/>
    <mergeCell ref="H31:K31"/>
    <mergeCell ref="A28:B28"/>
    <mergeCell ref="D28:E28"/>
  </mergeCells>
  <pageMargins left="0.1875" right="6.5625000000000003E-2" top="0.28125" bottom="0.30937500000000001" header="0.3" footer="0.3"/>
  <pageSetup paperSize="9" scale="7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7"/>
  <sheetViews>
    <sheetView tabSelected="1" topLeftCell="A28" zoomScalePageLayoutView="90" workbookViewId="0">
      <selection activeCell="G43" sqref="G43"/>
    </sheetView>
  </sheetViews>
  <sheetFormatPr defaultRowHeight="15.75"/>
  <cols>
    <col min="1" max="1" width="6.7109375" style="5" customWidth="1"/>
    <col min="2" max="2" width="13.5703125" style="5" customWidth="1"/>
    <col min="3" max="3" width="40.140625" style="5" customWidth="1"/>
    <col min="4" max="5" width="10.42578125" style="5" customWidth="1"/>
    <col min="6" max="6" width="11.28515625" style="5" customWidth="1"/>
    <col min="7" max="7" width="9.28515625" style="5" customWidth="1"/>
    <col min="8" max="8" width="10.7109375" style="5" customWidth="1"/>
    <col min="9" max="9" width="11.85546875" style="5" customWidth="1"/>
    <col min="10" max="11" width="11" style="5" customWidth="1"/>
    <col min="12" max="16384" width="9.140625" style="5"/>
  </cols>
  <sheetData>
    <row r="1" spans="1:12" ht="24.9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2" ht="24.95" customHeight="1">
      <c r="A2" s="38" t="s">
        <v>116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2" ht="48">
      <c r="A3" s="15" t="s">
        <v>1</v>
      </c>
      <c r="B3" s="15" t="s">
        <v>2</v>
      </c>
      <c r="C3" s="16" t="s">
        <v>3</v>
      </c>
      <c r="D3" s="17" t="s">
        <v>105</v>
      </c>
      <c r="E3" s="17" t="s">
        <v>106</v>
      </c>
      <c r="F3" s="17" t="s">
        <v>101</v>
      </c>
      <c r="G3" s="17" t="s">
        <v>107</v>
      </c>
      <c r="H3" s="17" t="s">
        <v>111</v>
      </c>
      <c r="I3" s="18" t="s">
        <v>110</v>
      </c>
      <c r="J3" s="23" t="s">
        <v>109</v>
      </c>
      <c r="K3" s="18" t="s">
        <v>26</v>
      </c>
      <c r="L3" s="1"/>
    </row>
    <row r="4" spans="1:12" ht="30" customHeight="1">
      <c r="A4" s="4">
        <v>1</v>
      </c>
      <c r="B4" s="60" t="s">
        <v>41</v>
      </c>
      <c r="C4" s="61" t="s">
        <v>42</v>
      </c>
      <c r="D4" s="3" t="s">
        <v>103</v>
      </c>
      <c r="E4" s="3" t="s">
        <v>103</v>
      </c>
      <c r="F4" s="19" t="s">
        <v>4</v>
      </c>
      <c r="G4" s="3" t="s">
        <v>4</v>
      </c>
      <c r="H4" s="3" t="s">
        <v>103</v>
      </c>
      <c r="I4" s="22">
        <v>1061</v>
      </c>
      <c r="J4" s="21">
        <f>SUM(I4/1700)</f>
        <v>0.62411764705882355</v>
      </c>
      <c r="K4" s="24" t="s">
        <v>4</v>
      </c>
      <c r="L4" s="7"/>
    </row>
    <row r="5" spans="1:12" ht="30" customHeight="1">
      <c r="A5" s="4">
        <v>2</v>
      </c>
      <c r="B5" s="60" t="s">
        <v>43</v>
      </c>
      <c r="C5" s="61" t="s">
        <v>44</v>
      </c>
      <c r="D5" s="3" t="s">
        <v>4</v>
      </c>
      <c r="E5" s="3" t="s">
        <v>4</v>
      </c>
      <c r="F5" s="3" t="s">
        <v>4</v>
      </c>
      <c r="G5" s="3" t="s">
        <v>4</v>
      </c>
      <c r="H5" s="3" t="s">
        <v>103</v>
      </c>
      <c r="I5" s="13">
        <v>1088</v>
      </c>
      <c r="J5" s="21">
        <f t="shared" ref="J5:J26" si="0">SUM(I5/1700)</f>
        <v>0.64</v>
      </c>
      <c r="K5" s="24" t="s">
        <v>4</v>
      </c>
      <c r="L5" s="1"/>
    </row>
    <row r="6" spans="1:12" ht="30" customHeight="1">
      <c r="A6" s="4">
        <v>3</v>
      </c>
      <c r="B6" s="60" t="s">
        <v>45</v>
      </c>
      <c r="C6" s="61" t="s">
        <v>46</v>
      </c>
      <c r="D6" s="3" t="s">
        <v>103</v>
      </c>
      <c r="E6" s="3" t="s">
        <v>103</v>
      </c>
      <c r="F6" s="3" t="s">
        <v>103</v>
      </c>
      <c r="G6" s="3" t="s">
        <v>4</v>
      </c>
      <c r="H6" s="3" t="s">
        <v>4</v>
      </c>
      <c r="I6" s="13">
        <v>1097</v>
      </c>
      <c r="J6" s="21">
        <f t="shared" si="0"/>
        <v>0.6452941176470588</v>
      </c>
      <c r="K6" s="24" t="s">
        <v>4</v>
      </c>
    </row>
    <row r="7" spans="1:12" ht="30" customHeight="1">
      <c r="A7" s="4">
        <v>4</v>
      </c>
      <c r="B7" s="60" t="s">
        <v>47</v>
      </c>
      <c r="C7" s="61" t="s">
        <v>48</v>
      </c>
      <c r="D7" s="3" t="s">
        <v>4</v>
      </c>
      <c r="E7" s="3" t="s">
        <v>5</v>
      </c>
      <c r="F7" s="3" t="s">
        <v>4</v>
      </c>
      <c r="G7" s="3" t="s">
        <v>4</v>
      </c>
      <c r="H7" s="3" t="s">
        <v>4</v>
      </c>
      <c r="I7" s="13">
        <v>1096</v>
      </c>
      <c r="J7" s="20">
        <f t="shared" si="0"/>
        <v>0.64470588235294113</v>
      </c>
      <c r="K7" s="25" t="s">
        <v>5</v>
      </c>
    </row>
    <row r="8" spans="1:12" ht="30" customHeight="1">
      <c r="A8" s="4">
        <v>5</v>
      </c>
      <c r="B8" s="60" t="s">
        <v>49</v>
      </c>
      <c r="C8" s="61" t="s">
        <v>50</v>
      </c>
      <c r="D8" s="3" t="s">
        <v>4</v>
      </c>
      <c r="E8" s="3" t="s">
        <v>103</v>
      </c>
      <c r="F8" s="3" t="s">
        <v>4</v>
      </c>
      <c r="G8" s="3" t="s">
        <v>4</v>
      </c>
      <c r="H8" s="3" t="s">
        <v>103</v>
      </c>
      <c r="I8" s="13">
        <v>1155</v>
      </c>
      <c r="J8" s="21">
        <f t="shared" si="0"/>
        <v>0.67941176470588238</v>
      </c>
      <c r="K8" s="24" t="s">
        <v>4</v>
      </c>
    </row>
    <row r="9" spans="1:12" ht="30" customHeight="1">
      <c r="A9" s="4">
        <v>6</v>
      </c>
      <c r="B9" s="60" t="s">
        <v>51</v>
      </c>
      <c r="C9" s="61" t="s">
        <v>52</v>
      </c>
      <c r="D9" s="3" t="s">
        <v>103</v>
      </c>
      <c r="E9" s="3" t="s">
        <v>4</v>
      </c>
      <c r="F9" s="3" t="s">
        <v>4</v>
      </c>
      <c r="G9" s="3" t="s">
        <v>103</v>
      </c>
      <c r="H9" s="3" t="s">
        <v>103</v>
      </c>
      <c r="I9" s="13">
        <v>1159</v>
      </c>
      <c r="J9" s="21">
        <f t="shared" si="0"/>
        <v>0.68176470588235294</v>
      </c>
      <c r="K9" s="24" t="s">
        <v>4</v>
      </c>
    </row>
    <row r="10" spans="1:12" ht="30" customHeight="1">
      <c r="A10" s="4">
        <v>7</v>
      </c>
      <c r="B10" s="60" t="s">
        <v>53</v>
      </c>
      <c r="C10" s="61" t="s">
        <v>54</v>
      </c>
      <c r="D10" s="3" t="s">
        <v>103</v>
      </c>
      <c r="E10" s="3" t="s">
        <v>103</v>
      </c>
      <c r="F10" s="3" t="s">
        <v>4</v>
      </c>
      <c r="G10" s="3" t="s">
        <v>103</v>
      </c>
      <c r="H10" s="3" t="s">
        <v>103</v>
      </c>
      <c r="I10" s="13">
        <v>1164</v>
      </c>
      <c r="J10" s="21">
        <f t="shared" si="0"/>
        <v>0.68470588235294116</v>
      </c>
      <c r="K10" s="24" t="s">
        <v>4</v>
      </c>
    </row>
    <row r="11" spans="1:12" ht="30" customHeight="1">
      <c r="A11" s="4">
        <v>8</v>
      </c>
      <c r="B11" s="60" t="s">
        <v>55</v>
      </c>
      <c r="C11" s="61" t="s">
        <v>56</v>
      </c>
      <c r="D11" s="3" t="s">
        <v>5</v>
      </c>
      <c r="E11" s="3" t="s">
        <v>5</v>
      </c>
      <c r="F11" s="3" t="s">
        <v>5</v>
      </c>
      <c r="G11" s="3" t="s">
        <v>5</v>
      </c>
      <c r="H11" s="3" t="s">
        <v>5</v>
      </c>
      <c r="I11" s="13">
        <v>923</v>
      </c>
      <c r="J11" s="20">
        <f t="shared" si="0"/>
        <v>0.54294117647058826</v>
      </c>
      <c r="K11" s="25" t="s">
        <v>5</v>
      </c>
    </row>
    <row r="12" spans="1:12" ht="30" customHeight="1">
      <c r="A12" s="4">
        <v>9</v>
      </c>
      <c r="B12" s="60" t="s">
        <v>57</v>
      </c>
      <c r="C12" s="61" t="s">
        <v>58</v>
      </c>
      <c r="D12" s="3" t="s">
        <v>4</v>
      </c>
      <c r="E12" s="3" t="s">
        <v>103</v>
      </c>
      <c r="F12" s="3" t="s">
        <v>5</v>
      </c>
      <c r="G12" s="3" t="s">
        <v>4</v>
      </c>
      <c r="H12" s="3" t="s">
        <v>4</v>
      </c>
      <c r="I12" s="13">
        <v>1044</v>
      </c>
      <c r="J12" s="20">
        <f t="shared" si="0"/>
        <v>0.61411764705882355</v>
      </c>
      <c r="K12" s="25" t="s">
        <v>5</v>
      </c>
    </row>
    <row r="13" spans="1:12" ht="30" customHeight="1">
      <c r="A13" s="4">
        <v>10</v>
      </c>
      <c r="B13" s="60" t="s">
        <v>59</v>
      </c>
      <c r="C13" s="61" t="s">
        <v>60</v>
      </c>
      <c r="D13" s="3" t="s">
        <v>103</v>
      </c>
      <c r="E13" s="3" t="s">
        <v>103</v>
      </c>
      <c r="F13" s="3" t="s">
        <v>4</v>
      </c>
      <c r="G13" s="3" t="s">
        <v>103</v>
      </c>
      <c r="H13" s="3" t="s">
        <v>103</v>
      </c>
      <c r="I13" s="13">
        <v>1113</v>
      </c>
      <c r="J13" s="21">
        <f t="shared" si="0"/>
        <v>0.65470588235294114</v>
      </c>
      <c r="K13" s="24" t="s">
        <v>4</v>
      </c>
    </row>
    <row r="14" spans="1:12" ht="30" customHeight="1">
      <c r="A14" s="4">
        <v>11</v>
      </c>
      <c r="B14" s="60" t="s">
        <v>61</v>
      </c>
      <c r="C14" s="61" t="s">
        <v>62</v>
      </c>
      <c r="D14" s="3" t="s">
        <v>4</v>
      </c>
      <c r="E14" s="3" t="s">
        <v>5</v>
      </c>
      <c r="F14" s="3" t="s">
        <v>5</v>
      </c>
      <c r="G14" s="3" t="s">
        <v>5</v>
      </c>
      <c r="H14" s="3" t="s">
        <v>5</v>
      </c>
      <c r="I14" s="13">
        <v>802</v>
      </c>
      <c r="J14" s="20">
        <f t="shared" si="0"/>
        <v>0.47176470588235292</v>
      </c>
      <c r="K14" s="25" t="s">
        <v>5</v>
      </c>
    </row>
    <row r="15" spans="1:12" ht="30" customHeight="1">
      <c r="A15" s="4">
        <v>12</v>
      </c>
      <c r="B15" s="60" t="s">
        <v>63</v>
      </c>
      <c r="C15" s="61" t="s">
        <v>64</v>
      </c>
      <c r="D15" s="3" t="s">
        <v>4</v>
      </c>
      <c r="E15" s="3" t="s">
        <v>103</v>
      </c>
      <c r="F15" s="3" t="s">
        <v>5</v>
      </c>
      <c r="G15" s="3" t="s">
        <v>4</v>
      </c>
      <c r="H15" s="3" t="s">
        <v>103</v>
      </c>
      <c r="I15" s="13">
        <v>1102</v>
      </c>
      <c r="J15" s="20">
        <f t="shared" si="0"/>
        <v>0.64823529411764702</v>
      </c>
      <c r="K15" s="25" t="s">
        <v>5</v>
      </c>
    </row>
    <row r="16" spans="1:12" ht="30" customHeight="1">
      <c r="A16" s="4">
        <v>13</v>
      </c>
      <c r="B16" s="60" t="s">
        <v>67</v>
      </c>
      <c r="C16" s="61" t="s">
        <v>68</v>
      </c>
      <c r="D16" s="3" t="s">
        <v>103</v>
      </c>
      <c r="E16" s="3" t="s">
        <v>103</v>
      </c>
      <c r="F16" s="3" t="s">
        <v>4</v>
      </c>
      <c r="G16" s="3" t="s">
        <v>103</v>
      </c>
      <c r="H16" s="3" t="s">
        <v>4</v>
      </c>
      <c r="I16" s="13">
        <v>1190</v>
      </c>
      <c r="J16" s="21">
        <f t="shared" si="0"/>
        <v>0.7</v>
      </c>
      <c r="K16" s="24" t="s">
        <v>4</v>
      </c>
    </row>
    <row r="17" spans="1:11" ht="30" customHeight="1">
      <c r="A17" s="4">
        <v>14</v>
      </c>
      <c r="B17" s="60" t="s">
        <v>69</v>
      </c>
      <c r="C17" s="61" t="s">
        <v>70</v>
      </c>
      <c r="D17" s="3" t="s">
        <v>103</v>
      </c>
      <c r="E17" s="3" t="s">
        <v>103</v>
      </c>
      <c r="F17" s="3" t="s">
        <v>4</v>
      </c>
      <c r="G17" s="3" t="s">
        <v>5</v>
      </c>
      <c r="H17" s="3" t="s">
        <v>4</v>
      </c>
      <c r="I17" s="13">
        <v>1131</v>
      </c>
      <c r="J17" s="20">
        <f t="shared" si="0"/>
        <v>0.66529411764705881</v>
      </c>
      <c r="K17" s="25" t="s">
        <v>5</v>
      </c>
    </row>
    <row r="18" spans="1:11" ht="30" customHeight="1">
      <c r="A18" s="4">
        <v>15</v>
      </c>
      <c r="B18" s="60" t="s">
        <v>71</v>
      </c>
      <c r="C18" s="61" t="s">
        <v>72</v>
      </c>
      <c r="D18" s="3" t="s">
        <v>103</v>
      </c>
      <c r="E18" s="3" t="s">
        <v>4</v>
      </c>
      <c r="F18" s="3" t="s">
        <v>4</v>
      </c>
      <c r="G18" s="3" t="s">
        <v>4</v>
      </c>
      <c r="H18" s="3" t="s">
        <v>4</v>
      </c>
      <c r="I18" s="13">
        <v>1087</v>
      </c>
      <c r="J18" s="21">
        <f t="shared" si="0"/>
        <v>0.63941176470588235</v>
      </c>
      <c r="K18" s="24" t="s">
        <v>4</v>
      </c>
    </row>
    <row r="19" spans="1:11" ht="30" customHeight="1">
      <c r="A19" s="4">
        <v>16</v>
      </c>
      <c r="B19" s="60" t="s">
        <v>73</v>
      </c>
      <c r="C19" s="61" t="s">
        <v>74</v>
      </c>
      <c r="D19" s="3" t="s">
        <v>103</v>
      </c>
      <c r="E19" s="3" t="s">
        <v>103</v>
      </c>
      <c r="F19" s="3" t="s">
        <v>4</v>
      </c>
      <c r="G19" s="3" t="s">
        <v>103</v>
      </c>
      <c r="H19" s="3" t="s">
        <v>103</v>
      </c>
      <c r="I19" s="13">
        <v>1150</v>
      </c>
      <c r="J19" s="21">
        <f t="shared" si="0"/>
        <v>0.67647058823529416</v>
      </c>
      <c r="K19" s="24" t="s">
        <v>4</v>
      </c>
    </row>
    <row r="20" spans="1:11" ht="30" customHeight="1">
      <c r="A20" s="4">
        <v>17</v>
      </c>
      <c r="B20" s="60" t="s">
        <v>75</v>
      </c>
      <c r="C20" s="61" t="s">
        <v>76</v>
      </c>
      <c r="D20" s="3" t="s">
        <v>103</v>
      </c>
      <c r="E20" s="3" t="s">
        <v>5</v>
      </c>
      <c r="F20" s="3" t="s">
        <v>4</v>
      </c>
      <c r="G20" s="3" t="s">
        <v>4</v>
      </c>
      <c r="H20" s="3" t="s">
        <v>5</v>
      </c>
      <c r="I20" s="13">
        <v>1063</v>
      </c>
      <c r="J20" s="20">
        <f t="shared" si="0"/>
        <v>0.62529411764705878</v>
      </c>
      <c r="K20" s="25" t="s">
        <v>5</v>
      </c>
    </row>
    <row r="21" spans="1:11" ht="30" customHeight="1">
      <c r="A21" s="4">
        <v>18</v>
      </c>
      <c r="B21" s="60" t="s">
        <v>77</v>
      </c>
      <c r="C21" s="61" t="s">
        <v>78</v>
      </c>
      <c r="D21" s="3" t="s">
        <v>103</v>
      </c>
      <c r="E21" s="3" t="s">
        <v>103</v>
      </c>
      <c r="F21" s="3" t="s">
        <v>4</v>
      </c>
      <c r="G21" s="3" t="s">
        <v>4</v>
      </c>
      <c r="H21" s="3" t="s">
        <v>4</v>
      </c>
      <c r="I21" s="13">
        <v>1179</v>
      </c>
      <c r="J21" s="21">
        <f t="shared" si="0"/>
        <v>0.69352941176470584</v>
      </c>
      <c r="K21" s="24" t="s">
        <v>4</v>
      </c>
    </row>
    <row r="22" spans="1:11" ht="30" customHeight="1">
      <c r="A22" s="4">
        <v>19</v>
      </c>
      <c r="B22" s="60" t="s">
        <v>79</v>
      </c>
      <c r="C22" s="61" t="s">
        <v>80</v>
      </c>
      <c r="D22" s="3" t="s">
        <v>103</v>
      </c>
      <c r="E22" s="3" t="s">
        <v>103</v>
      </c>
      <c r="F22" s="3" t="s">
        <v>4</v>
      </c>
      <c r="G22" s="3" t="s">
        <v>103</v>
      </c>
      <c r="H22" s="3" t="s">
        <v>103</v>
      </c>
      <c r="I22" s="13">
        <v>1267</v>
      </c>
      <c r="J22" s="21">
        <f t="shared" si="0"/>
        <v>0.74529411764705877</v>
      </c>
      <c r="K22" s="24" t="s">
        <v>4</v>
      </c>
    </row>
    <row r="23" spans="1:11" ht="30" customHeight="1">
      <c r="A23" s="4">
        <v>20</v>
      </c>
      <c r="B23" s="60" t="s">
        <v>81</v>
      </c>
      <c r="C23" s="61" t="s">
        <v>82</v>
      </c>
      <c r="D23" s="3" t="s">
        <v>103</v>
      </c>
      <c r="E23" s="3" t="s">
        <v>103</v>
      </c>
      <c r="F23" s="3" t="s">
        <v>4</v>
      </c>
      <c r="G23" s="3" t="s">
        <v>103</v>
      </c>
      <c r="H23" s="3" t="s">
        <v>103</v>
      </c>
      <c r="I23" s="13">
        <v>1136</v>
      </c>
      <c r="J23" s="21">
        <f t="shared" si="0"/>
        <v>0.66823529411764704</v>
      </c>
      <c r="K23" s="24" t="s">
        <v>4</v>
      </c>
    </row>
    <row r="24" spans="1:11" ht="30" customHeight="1">
      <c r="A24" s="4">
        <v>21</v>
      </c>
      <c r="B24" s="60" t="s">
        <v>83</v>
      </c>
      <c r="C24" s="61" t="s">
        <v>84</v>
      </c>
      <c r="D24" s="3" t="s">
        <v>103</v>
      </c>
      <c r="E24" s="3" t="s">
        <v>103</v>
      </c>
      <c r="F24" s="3" t="s">
        <v>4</v>
      </c>
      <c r="G24" s="3" t="s">
        <v>4</v>
      </c>
      <c r="H24" s="3" t="s">
        <v>103</v>
      </c>
      <c r="I24" s="13">
        <v>1126</v>
      </c>
      <c r="J24" s="21">
        <f t="shared" si="0"/>
        <v>0.66235294117647059</v>
      </c>
      <c r="K24" s="24" t="s">
        <v>4</v>
      </c>
    </row>
    <row r="25" spans="1:11" ht="30" customHeight="1">
      <c r="A25" s="4">
        <v>22</v>
      </c>
      <c r="B25" s="60" t="s">
        <v>85</v>
      </c>
      <c r="C25" s="61" t="s">
        <v>86</v>
      </c>
      <c r="D25" s="3" t="s">
        <v>103</v>
      </c>
      <c r="E25" s="3" t="s">
        <v>103</v>
      </c>
      <c r="F25" s="3" t="s">
        <v>4</v>
      </c>
      <c r="G25" s="3" t="s">
        <v>103</v>
      </c>
      <c r="H25" s="3" t="s">
        <v>4</v>
      </c>
      <c r="I25" s="13">
        <v>1161</v>
      </c>
      <c r="J25" s="21">
        <f t="shared" si="0"/>
        <v>0.68294117647058827</v>
      </c>
      <c r="K25" s="24" t="s">
        <v>4</v>
      </c>
    </row>
    <row r="26" spans="1:11" ht="30" customHeight="1">
      <c r="A26" s="4">
        <v>23</v>
      </c>
      <c r="B26" s="60" t="s">
        <v>65</v>
      </c>
      <c r="C26" s="61" t="s">
        <v>66</v>
      </c>
      <c r="D26" s="3" t="s">
        <v>103</v>
      </c>
      <c r="E26" s="3" t="s">
        <v>103</v>
      </c>
      <c r="F26" s="3" t="s">
        <v>4</v>
      </c>
      <c r="G26" s="3" t="s">
        <v>4</v>
      </c>
      <c r="H26" s="3" t="s">
        <v>103</v>
      </c>
      <c r="I26" s="13">
        <v>1172</v>
      </c>
      <c r="J26" s="21">
        <f t="shared" si="0"/>
        <v>0.68941176470588239</v>
      </c>
      <c r="K26" s="24" t="s">
        <v>4</v>
      </c>
    </row>
    <row r="27" spans="1:11" ht="23.1" customHeight="1">
      <c r="A27" s="42" t="s">
        <v>4</v>
      </c>
      <c r="B27" s="42"/>
      <c r="C27" s="42"/>
      <c r="D27" s="12">
        <v>6</v>
      </c>
      <c r="E27" s="12">
        <v>3</v>
      </c>
      <c r="F27" s="12">
        <v>18</v>
      </c>
      <c r="G27" s="12">
        <v>12</v>
      </c>
      <c r="H27" s="12">
        <v>8</v>
      </c>
      <c r="I27" s="48">
        <v>16</v>
      </c>
      <c r="J27" s="59"/>
      <c r="K27" s="49"/>
    </row>
    <row r="28" spans="1:11" ht="23.1" customHeight="1">
      <c r="A28" s="40" t="s">
        <v>5</v>
      </c>
      <c r="B28" s="40"/>
      <c r="C28" s="40"/>
      <c r="D28" s="12">
        <v>1</v>
      </c>
      <c r="E28" s="12">
        <v>4</v>
      </c>
      <c r="F28" s="12">
        <v>4</v>
      </c>
      <c r="G28" s="12">
        <v>3</v>
      </c>
      <c r="H28" s="12">
        <v>3</v>
      </c>
      <c r="I28" s="48">
        <v>7</v>
      </c>
      <c r="J28" s="59"/>
      <c r="K28" s="49"/>
    </row>
    <row r="29" spans="1:11" ht="23.1" customHeight="1">
      <c r="A29" s="39" t="s">
        <v>113</v>
      </c>
      <c r="B29" s="39"/>
      <c r="C29" s="39"/>
      <c r="D29" s="26">
        <f>SUM(D27/7)</f>
        <v>0.8571428571428571</v>
      </c>
      <c r="E29" s="26">
        <f>SUM(E27/7)</f>
        <v>0.42857142857142855</v>
      </c>
      <c r="F29" s="26">
        <f>SUM(F27/22)</f>
        <v>0.81818181818181823</v>
      </c>
      <c r="G29" s="26">
        <f>SUM(G27/15)</f>
        <v>0.8</v>
      </c>
      <c r="H29" s="26">
        <f>SUM(H27/11)</f>
        <v>0.72727272727272729</v>
      </c>
      <c r="I29" s="35">
        <f>SUM(I27/23)</f>
        <v>0.69565217391304346</v>
      </c>
      <c r="J29" s="51"/>
      <c r="K29" s="36"/>
    </row>
    <row r="30" spans="1:11" ht="23.1" customHeight="1">
      <c r="A30" s="56" t="s">
        <v>112</v>
      </c>
      <c r="B30" s="57"/>
      <c r="C30" s="58"/>
      <c r="D30" s="35">
        <v>0.69569999999999999</v>
      </c>
      <c r="E30" s="51"/>
      <c r="F30" s="51"/>
      <c r="G30" s="51"/>
      <c r="H30" s="51"/>
      <c r="I30" s="51"/>
      <c r="J30" s="51"/>
      <c r="K30" s="36"/>
    </row>
    <row r="31" spans="1:11" ht="23.1" customHeight="1">
      <c r="A31" s="44" t="s">
        <v>114</v>
      </c>
      <c r="B31" s="44"/>
      <c r="C31" s="44"/>
      <c r="D31" s="43" t="s">
        <v>115</v>
      </c>
      <c r="E31" s="43"/>
      <c r="F31" s="43"/>
      <c r="G31" s="43"/>
      <c r="H31" s="43"/>
      <c r="I31" s="43"/>
      <c r="J31" s="43"/>
      <c r="K31" s="43"/>
    </row>
    <row r="32" spans="1:11" ht="38.25" customHeight="1">
      <c r="A32" s="31" t="s">
        <v>22</v>
      </c>
      <c r="B32" s="31"/>
      <c r="C32" s="9" t="s">
        <v>25</v>
      </c>
      <c r="D32" s="32" t="s">
        <v>28</v>
      </c>
      <c r="E32" s="32"/>
      <c r="F32" s="32" t="s">
        <v>29</v>
      </c>
      <c r="G32" s="32"/>
      <c r="H32" s="45" t="s">
        <v>23</v>
      </c>
      <c r="I32" s="46"/>
      <c r="J32" s="46"/>
      <c r="K32" s="47"/>
    </row>
    <row r="33" spans="1:11" ht="24.95" customHeight="1">
      <c r="A33" s="53" t="s">
        <v>105</v>
      </c>
      <c r="B33" s="54"/>
      <c r="C33" s="8">
        <v>7</v>
      </c>
      <c r="D33" s="28">
        <v>6</v>
      </c>
      <c r="E33" s="28"/>
      <c r="F33" s="28">
        <v>1</v>
      </c>
      <c r="G33" s="28"/>
      <c r="H33" s="35">
        <f>SUM(D33/C33)</f>
        <v>0.8571428571428571</v>
      </c>
      <c r="I33" s="51"/>
      <c r="J33" s="51"/>
      <c r="K33" s="36"/>
    </row>
    <row r="34" spans="1:11" ht="24.95" customHeight="1">
      <c r="A34" s="53" t="s">
        <v>106</v>
      </c>
      <c r="B34" s="54"/>
      <c r="C34" s="8">
        <v>7</v>
      </c>
      <c r="D34" s="28">
        <v>3</v>
      </c>
      <c r="E34" s="28"/>
      <c r="F34" s="28">
        <v>4</v>
      </c>
      <c r="G34" s="28"/>
      <c r="H34" s="35">
        <f t="shared" ref="H34:H37" si="1">SUM(D34/C34)</f>
        <v>0.42857142857142855</v>
      </c>
      <c r="I34" s="51"/>
      <c r="J34" s="51"/>
      <c r="K34" s="36"/>
    </row>
    <row r="35" spans="1:11" ht="24.95" customHeight="1">
      <c r="A35" s="55" t="s">
        <v>101</v>
      </c>
      <c r="B35" s="55"/>
      <c r="C35" s="8">
        <v>22</v>
      </c>
      <c r="D35" s="28">
        <v>18</v>
      </c>
      <c r="E35" s="28"/>
      <c r="F35" s="28">
        <v>4</v>
      </c>
      <c r="G35" s="28"/>
      <c r="H35" s="35">
        <f t="shared" si="1"/>
        <v>0.81818181818181823</v>
      </c>
      <c r="I35" s="51"/>
      <c r="J35" s="51"/>
      <c r="K35" s="36"/>
    </row>
    <row r="36" spans="1:11" ht="24.95" customHeight="1">
      <c r="A36" s="52" t="s">
        <v>107</v>
      </c>
      <c r="B36" s="52"/>
      <c r="C36" s="8">
        <v>15</v>
      </c>
      <c r="D36" s="28">
        <v>12</v>
      </c>
      <c r="E36" s="28"/>
      <c r="F36" s="28">
        <v>3</v>
      </c>
      <c r="G36" s="28"/>
      <c r="H36" s="35">
        <f t="shared" si="1"/>
        <v>0.8</v>
      </c>
      <c r="I36" s="51"/>
      <c r="J36" s="51"/>
      <c r="K36" s="36"/>
    </row>
    <row r="37" spans="1:11" ht="24.95" customHeight="1">
      <c r="A37" s="53" t="s">
        <v>108</v>
      </c>
      <c r="B37" s="54"/>
      <c r="C37" s="6">
        <v>11</v>
      </c>
      <c r="D37" s="50">
        <v>8</v>
      </c>
      <c r="E37" s="50"/>
      <c r="F37" s="50">
        <v>3</v>
      </c>
      <c r="G37" s="50"/>
      <c r="H37" s="35">
        <f t="shared" si="1"/>
        <v>0.72727272727272729</v>
      </c>
      <c r="I37" s="51"/>
      <c r="J37" s="51"/>
      <c r="K37" s="36"/>
    </row>
  </sheetData>
  <mergeCells count="36">
    <mergeCell ref="H33:K33"/>
    <mergeCell ref="H34:K34"/>
    <mergeCell ref="H35:K35"/>
    <mergeCell ref="H36:K36"/>
    <mergeCell ref="D30:K30"/>
    <mergeCell ref="A1:K1"/>
    <mergeCell ref="A2:K2"/>
    <mergeCell ref="A27:C27"/>
    <mergeCell ref="A28:C28"/>
    <mergeCell ref="I27:K27"/>
    <mergeCell ref="I28:K28"/>
    <mergeCell ref="A33:B33"/>
    <mergeCell ref="D33:E33"/>
    <mergeCell ref="F33:G33"/>
    <mergeCell ref="A34:B34"/>
    <mergeCell ref="D34:E34"/>
    <mergeCell ref="A29:C29"/>
    <mergeCell ref="A31:C31"/>
    <mergeCell ref="D31:K31"/>
    <mergeCell ref="A32:B32"/>
    <mergeCell ref="D32:E32"/>
    <mergeCell ref="F32:G32"/>
    <mergeCell ref="A30:C30"/>
    <mergeCell ref="H32:K32"/>
    <mergeCell ref="I29:K29"/>
    <mergeCell ref="H37:K37"/>
    <mergeCell ref="F34:G34"/>
    <mergeCell ref="A36:B36"/>
    <mergeCell ref="D36:E36"/>
    <mergeCell ref="F36:G36"/>
    <mergeCell ref="A37:B37"/>
    <mergeCell ref="D37:E37"/>
    <mergeCell ref="F37:G37"/>
    <mergeCell ref="A35:B35"/>
    <mergeCell ref="D35:E35"/>
    <mergeCell ref="F35:G35"/>
  </mergeCells>
  <pageMargins left="0.1875" right="8.2754629629629636E-2" top="0.13541666666666666" bottom="0.1221875" header="0.3" footer="0.3"/>
  <pageSetup paperSize="9" scale="68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FINAL YEAR</vt:lpstr>
      <vt:lpstr>1st Year Fresh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2024-01-25T05:53:37Z</dcterms:modified>
</cp:coreProperties>
</file>